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2024_Крилча" sheetId="3" r:id="rId1"/>
    <sheet name="9 oylik" sheetId="6" state="hidden" r:id="rId2"/>
  </sheets>
  <definedNames>
    <definedName name="_xlnm.Print_Titles" localSheetId="0">'2024_Крилча'!$5:$5</definedName>
    <definedName name="_xlnm.Print_Area" localSheetId="0">'2024_Крилча'!$B$1:$G$15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E7" i="3"/>
  <c r="G7" i="3" s="1"/>
  <c r="E8" i="3" l="1"/>
  <c r="F6" i="3" l="1"/>
  <c r="G8" i="3" l="1"/>
  <c r="B7" i="3"/>
  <c r="E12" i="3" l="1"/>
  <c r="F12" i="3"/>
  <c r="F10" i="3" l="1"/>
  <c r="E10" i="3" l="1"/>
  <c r="B9" i="3" l="1"/>
  <c r="B10" i="3" l="1"/>
  <c r="B11" i="3" s="1"/>
  <c r="B12" i="3" s="1"/>
  <c r="G14" i="6" l="1"/>
  <c r="F14" i="6"/>
  <c r="E14" i="6"/>
  <c r="F13" i="6"/>
  <c r="E13" i="6"/>
  <c r="G13" i="6" s="1"/>
  <c r="G12" i="6"/>
  <c r="E12" i="6"/>
  <c r="G11" i="6"/>
  <c r="F11" i="6"/>
  <c r="E11" i="6"/>
  <c r="G10" i="6"/>
  <c r="F10" i="6"/>
  <c r="E10" i="6"/>
  <c r="G9" i="6"/>
  <c r="F8" i="6"/>
  <c r="E8" i="6"/>
  <c r="G8" i="6" s="1"/>
  <c r="F7" i="6"/>
  <c r="E7" i="6"/>
  <c r="G7" i="6" s="1"/>
  <c r="F6" i="6"/>
  <c r="F16" i="6" s="1"/>
  <c r="E6" i="6"/>
  <c r="G6" i="6" s="1"/>
  <c r="E16" i="6" l="1"/>
  <c r="G16" i="6" s="1"/>
  <c r="G12" i="3" l="1"/>
  <c r="G11" i="3"/>
  <c r="E13" i="3"/>
  <c r="G10" i="3"/>
  <c r="G9" i="3"/>
  <c r="G6" i="3"/>
  <c r="F13" i="3" l="1"/>
  <c r="G13" i="3"/>
</calcChain>
</file>

<file path=xl/sharedStrings.xml><?xml version="1.0" encoding="utf-8"?>
<sst xmlns="http://schemas.openxmlformats.org/spreadsheetml/2006/main" count="53" uniqueCount="50">
  <si>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</si>
  <si>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</si>
  <si>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</si>
  <si>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</si>
  <si>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</si>
  <si>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</si>
  <si>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</si>
  <si>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</si>
  <si>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</si>
  <si>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</si>
  <si>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</si>
  <si>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</si>
  <si>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</si>
  <si>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</si>
  <si>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</si>
  <si>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</si>
  <si>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</si>
  <si>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</si>
  <si>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</si>
  <si>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</si>
  <si>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</si>
  <si>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</si>
  <si>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</si>
  <si>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</si>
  <si>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МАЪЛУМОТ</t>
  </si>
  <si>
    <t>Ҳудудий бош бошқарма номи</t>
  </si>
  <si>
    <t>Амалга оширилган капитал қурилиш, реконструкция, капитал таъмирлаш ишлари</t>
  </si>
  <si>
    <t>Смета бўйича ажратилган</t>
  </si>
  <si>
    <t>Ҳақиқатда амалга оширилган харажат</t>
  </si>
  <si>
    <t>Қолдиқ</t>
  </si>
  <si>
    <t>Жиззах вилояти</t>
  </si>
  <si>
    <t>Навоий вилояти</t>
  </si>
  <si>
    <t>Наманган вилояти</t>
  </si>
  <si>
    <t>Сирдарё вилояти</t>
  </si>
  <si>
    <t>Тошкент вилояти</t>
  </si>
  <si>
    <t>Жами</t>
  </si>
  <si>
    <t>Бош бошқарма маъмурий биносида амалга оширилиши лозим бўлган капитал таъмирлаш ва реконструкция ишларининг лойиҳа-смета ҳужжатларини тайёрлаш. Бош бошқарма маъмурий биносининг электр таъминоти тизимини 1-тоифали электр энергия истемолчи тоифасига ўтказиш, маъмурий бинога яқин бўлган "Нурафшон" подстанциясидан PS 110/10 kVt ли тўғридан-тўғри электр тармоғи тортиб келиш бўйича лойиҳа-смета ҳужжатларини тайёрлаш</t>
  </si>
  <si>
    <t>Бош бошқарма маъмурий ва ёрдамчи биноларини реконструкция ва капитал таъмирлаш</t>
  </si>
  <si>
    <t>Бош бошқарма биносини капитал таъмирлаш ва реконструкция қилиш</t>
  </si>
  <si>
    <t xml:space="preserve">Бош бошқарма маъмурий биносини фасад қисмини реконструкция қилиш ва капитал таъмирлаш, Бош бошқарманинг Нурафшон шаҳрида қурилиши режалаштирилган янги маъмурий биносининг лойиҳа-смета ҳужжатларини ишлаб чиқиш  </t>
  </si>
  <si>
    <t>Андижон вилояти</t>
  </si>
  <si>
    <t>минг сўмда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</si>
  <si>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</si>
  <si>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</si>
  <si>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</si>
  <si>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</si>
  <si>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</si>
  <si>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>Бош бошқарма бино ва иншоотларини мукаммал таъмирлаш (3-босқич) ишларини амалга ошириш</t>
  </si>
  <si>
    <t>Бош бошқарма биносининг ички хоналари ва ички фасад қисмини тўлиқ капитал таъмирлаш ва лойиҳа-смета ҳужжатларини ишлаб чиқиш</t>
  </si>
  <si>
    <t>Mарказий банк бош бошқармаларида 2024 йил 1 октябр ҳолатига амалга оширилган капитал қурилиш, реконструкция, капитал таъмирлаш ишлари учун смета бўйича ажратилган ва амалга оширилган харажатлар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</si>
</sst>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2" applyFont="1" applyAlignment="1">
      <alignment vertical="center"/>
    </xf>
    <xf numFmtId="164" fontId="1" fillId="0" borderId="0" xfId="2" applyFont="1"/>
    <xf numFmtId="43" fontId="11" fillId="0" borderId="0" xfId="0" applyNumberFormat="1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4" fontId="11" fillId="0" borderId="0" xfId="2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_Капитал13" xfId="1"/>
    <cellStyle name="Финансовый" xfId="2" builtinId="3"/>
    <cellStyle name="Финансовый [0]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206749</xdr:colOff>
          <xdr:row>15</xdr:row>
          <xdr:rowOff>71157</xdr:rowOff>
        </xdr:from>
        <xdr:to>
          <xdr:col>2</xdr:col>
          <xdr:colOff>774887</xdr:colOff>
          <xdr:row>16</xdr:row>
          <xdr:rowOff>71157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71157</xdr:rowOff>
        </xdr:from>
        <xdr:to>
          <xdr:col>4</xdr:col>
          <xdr:colOff>790015</xdr:colOff>
          <xdr:row>16</xdr:row>
          <xdr:rowOff>71157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71157</xdr:rowOff>
        </xdr:from>
        <xdr:to>
          <xdr:col>4</xdr:col>
          <xdr:colOff>790015</xdr:colOff>
          <xdr:row>16</xdr:row>
          <xdr:rowOff>71157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71157</xdr:rowOff>
        </xdr:from>
        <xdr:to>
          <xdr:col>4</xdr:col>
          <xdr:colOff>790015</xdr:colOff>
          <xdr:row>16</xdr:row>
          <xdr:rowOff>71157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71157</xdr:rowOff>
        </xdr:from>
        <xdr:to>
          <xdr:col>4</xdr:col>
          <xdr:colOff>790015</xdr:colOff>
          <xdr:row>16</xdr:row>
          <xdr:rowOff>71157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71157</xdr:rowOff>
        </xdr:from>
        <xdr:to>
          <xdr:col>4</xdr:col>
          <xdr:colOff>790015</xdr:colOff>
          <xdr:row>16</xdr:row>
          <xdr:rowOff>71157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/>
  <dimension ref="B1:J13"/>
  <sheetViews>
    <sheetView tabSelected="1" zoomScale="85" zoomScaleNormal="85" zoomScaleSheetLayoutView="90" workbookViewId="0">
      <selection activeCell="C7" sqref="C7:C8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9.7109375" style="4" customWidth="1"/>
    <col min="7" max="7" width="18.7109375" style="5" customWidth="1"/>
    <col min="8" max="8" width="16.7109375" style="2" bestFit="1" customWidth="1"/>
    <col min="9" max="9" width="13.140625" style="2" bestFit="1" customWidth="1"/>
    <col min="10" max="10" width="15.7109375" style="2" bestFit="1" customWidth="1"/>
    <col min="11" max="16384" width="9.140625" style="2"/>
  </cols>
  <sheetData>
    <row r="1" spans="2:10" ht="2.25" customHeight="1" x14ac:dyDescent="0.25"/>
    <row r="2" spans="2:10" ht="39" customHeight="1" x14ac:dyDescent="0.25">
      <c r="C2" s="28" t="s">
        <v>49</v>
      </c>
      <c r="D2" s="28"/>
      <c r="E2" s="28"/>
      <c r="F2" s="28"/>
      <c r="G2" s="28"/>
    </row>
    <row r="3" spans="2:10" ht="18.75" x14ac:dyDescent="0.25">
      <c r="C3" s="28" t="s">
        <v>24</v>
      </c>
      <c r="D3" s="28"/>
      <c r="E3" s="28"/>
      <c r="F3" s="28"/>
      <c r="G3" s="28"/>
    </row>
    <row r="4" spans="2:10" ht="21" customHeight="1" x14ac:dyDescent="0.2">
      <c r="G4" s="6" t="s">
        <v>41</v>
      </c>
    </row>
    <row r="5" spans="2:10" s="12" customFormat="1" ht="42.75" x14ac:dyDescent="0.25">
      <c r="B5" s="7" t="s">
        <v>2</v>
      </c>
      <c r="C5" s="7" t="s">
        <v>25</v>
      </c>
      <c r="D5" s="8" t="s">
        <v>26</v>
      </c>
      <c r="E5" s="9" t="s">
        <v>27</v>
      </c>
      <c r="F5" s="10" t="s">
        <v>28</v>
      </c>
      <c r="G5" s="11" t="s">
        <v>29</v>
      </c>
    </row>
    <row r="6" spans="2:10" s="16" customFormat="1" ht="31.5" x14ac:dyDescent="0.25">
      <c r="B6" s="25">
        <v>1</v>
      </c>
      <c r="C6" s="17" t="s">
        <v>40</v>
      </c>
      <c r="D6" s="14" t="s">
        <v>47</v>
      </c>
      <c r="E6" s="15">
        <v>9818999.8033284992</v>
      </c>
      <c r="F6" s="15">
        <f>9306620.791957+465760.175463</f>
        <v>9772380.9674200006</v>
      </c>
      <c r="G6" s="15">
        <f t="shared" ref="G6:G12" si="0">E6-F6</f>
        <v>46618.835908498615</v>
      </c>
    </row>
    <row r="7" spans="2:10" s="16" customFormat="1" ht="110.25" x14ac:dyDescent="0.25">
      <c r="B7" s="31">
        <f>B6+1</f>
        <v>2</v>
      </c>
      <c r="C7" s="29" t="s">
        <v>30</v>
      </c>
      <c r="D7" s="14" t="s">
        <v>36</v>
      </c>
      <c r="E7" s="15">
        <f>1098871.998+380151.299+277287.436+12134.4</f>
        <v>1768445.1329999997</v>
      </c>
      <c r="F7" s="15">
        <f>1098871.998+380151.299+277287.436+12134.4</f>
        <v>1768445.1329999997</v>
      </c>
      <c r="G7" s="15">
        <f t="shared" si="0"/>
        <v>0</v>
      </c>
    </row>
    <row r="8" spans="2:10" s="16" customFormat="1" ht="31.5" x14ac:dyDescent="0.25">
      <c r="B8" s="32"/>
      <c r="C8" s="30"/>
      <c r="D8" s="14" t="s">
        <v>37</v>
      </c>
      <c r="E8" s="27">
        <f>3197688.177+33572.467</f>
        <v>3231260.6440000003</v>
      </c>
      <c r="F8" s="27">
        <v>0</v>
      </c>
      <c r="G8" s="15">
        <f t="shared" ref="G8" si="1">E8-F8</f>
        <v>3231260.6440000003</v>
      </c>
      <c r="H8" s="26"/>
      <c r="I8" s="26"/>
    </row>
    <row r="9" spans="2:10" s="16" customFormat="1" ht="31.5" x14ac:dyDescent="0.25">
      <c r="B9" s="25">
        <f>B7+1</f>
        <v>3</v>
      </c>
      <c r="C9" s="17" t="s">
        <v>31</v>
      </c>
      <c r="D9" s="14" t="s">
        <v>37</v>
      </c>
      <c r="E9" s="27">
        <v>39476684.191</v>
      </c>
      <c r="F9" s="27">
        <v>39476684.191</v>
      </c>
      <c r="G9" s="15">
        <f t="shared" si="0"/>
        <v>0</v>
      </c>
      <c r="H9" s="26"/>
      <c r="I9" s="26"/>
    </row>
    <row r="10" spans="2:10" s="16" customFormat="1" ht="31.5" x14ac:dyDescent="0.25">
      <c r="B10" s="25">
        <f t="shared" ref="B10:B12" si="2">B9+1</f>
        <v>4</v>
      </c>
      <c r="C10" s="17" t="s">
        <v>32</v>
      </c>
      <c r="D10" s="14" t="s">
        <v>48</v>
      </c>
      <c r="E10" s="27">
        <f>10731988.088+43773.921+6202734.973+3508900.761+1794251.061+5263011.659+2731900.689</f>
        <v>30276561.151999999</v>
      </c>
      <c r="F10" s="27">
        <f>11239.2+43773.921+16436981.136+7518588.084+3902715.27</f>
        <v>27913297.610999998</v>
      </c>
      <c r="G10" s="15">
        <f t="shared" si="0"/>
        <v>2363263.5410000011</v>
      </c>
      <c r="H10" s="26"/>
      <c r="I10" s="26"/>
    </row>
    <row r="11" spans="2:10" s="16" customFormat="1" ht="23.25" customHeight="1" x14ac:dyDescent="0.25">
      <c r="B11" s="25">
        <f t="shared" si="2"/>
        <v>5</v>
      </c>
      <c r="C11" s="17" t="s">
        <v>33</v>
      </c>
      <c r="D11" s="14" t="s">
        <v>38</v>
      </c>
      <c r="E11" s="27">
        <v>42928649.16155</v>
      </c>
      <c r="F11" s="27">
        <v>42628650.901560001</v>
      </c>
      <c r="G11" s="15">
        <f t="shared" si="0"/>
        <v>299998.25998999923</v>
      </c>
      <c r="H11" s="26"/>
      <c r="I11" s="26"/>
    </row>
    <row r="12" spans="2:10" s="16" customFormat="1" ht="63" x14ac:dyDescent="0.25">
      <c r="B12" s="25">
        <f t="shared" si="2"/>
        <v>6</v>
      </c>
      <c r="C12" s="17" t="s">
        <v>34</v>
      </c>
      <c r="D12" s="14" t="s">
        <v>39</v>
      </c>
      <c r="E12" s="27">
        <f>12143268.477+33600+596710.787+6000+2046569.356+20000+14157077.703+10578943.022+108337.026+21400+3504780.349+2538564.536+1645984.685+960447.52+6116235.6001+2487438.45587999</f>
        <v>56965357.516979992</v>
      </c>
      <c r="F12" s="27">
        <f>8793927.8598+8779811.291+21400+8633349.834+2351406.692+1372067.885+3102540.387+5634939.04+3091069.56228</f>
        <v>41780512.551079996</v>
      </c>
      <c r="G12" s="15">
        <f t="shared" si="0"/>
        <v>15184844.965899996</v>
      </c>
      <c r="H12" s="26"/>
      <c r="I12" s="26"/>
      <c r="J12" s="24"/>
    </row>
    <row r="13" spans="2:10" s="21" customFormat="1" ht="21" customHeight="1" x14ac:dyDescent="0.25">
      <c r="B13" s="18"/>
      <c r="C13" s="19" t="s">
        <v>35</v>
      </c>
      <c r="D13" s="19"/>
      <c r="E13" s="20">
        <f>SUM(E6:E12)</f>
        <v>184465957.6018585</v>
      </c>
      <c r="F13" s="20">
        <f>SUM(F6:F12)</f>
        <v>163339971.35505998</v>
      </c>
      <c r="G13" s="20">
        <f>SUM(G6:G12)</f>
        <v>21125986.246798497</v>
      </c>
    </row>
  </sheetData>
  <mergeCells count="4">
    <mergeCell ref="C2:G2"/>
    <mergeCell ref="C3:G3"/>
    <mergeCell ref="C7:C8"/>
    <mergeCell ref="B7:B8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2</xdr:col>
                <xdr:colOff>0</xdr:colOff>
                <xdr:row>15</xdr:row>
                <xdr:rowOff>66675</xdr:rowOff>
              </from>
              <to>
                <xdr:col>2</xdr:col>
                <xdr:colOff>771525</xdr:colOff>
                <xdr:row>16</xdr:row>
                <xdr:rowOff>66675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autoPict="0" r:id="rId7">
            <anchor moveWithCells="1">
              <from>
                <xdr:col>4</xdr:col>
                <xdr:colOff>9525</xdr:colOff>
                <xdr:row>15</xdr:row>
                <xdr:rowOff>66675</xdr:rowOff>
              </from>
              <to>
                <xdr:col>4</xdr:col>
                <xdr:colOff>790575</xdr:colOff>
                <xdr:row>16</xdr:row>
                <xdr:rowOff>66675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autoPict="0" r:id="rId9">
            <anchor moveWithCells="1">
              <from>
                <xdr:col>4</xdr:col>
                <xdr:colOff>9525</xdr:colOff>
                <xdr:row>15</xdr:row>
                <xdr:rowOff>66675</xdr:rowOff>
              </from>
              <to>
                <xdr:col>4</xdr:col>
                <xdr:colOff>790575</xdr:colOff>
                <xdr:row>16</xdr:row>
                <xdr:rowOff>66675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10" name="Control 4">
          <controlPr defaultSize="0" autoPict="0" r:id="rId11">
            <anchor moveWithCells="1">
              <from>
                <xdr:col>4</xdr:col>
                <xdr:colOff>9525</xdr:colOff>
                <xdr:row>15</xdr:row>
                <xdr:rowOff>66675</xdr:rowOff>
              </from>
              <to>
                <xdr:col>4</xdr:col>
                <xdr:colOff>790575</xdr:colOff>
                <xdr:row>16</xdr:row>
                <xdr:rowOff>66675</xdr:rowOff>
              </to>
            </anchor>
          </controlPr>
        </control>
      </mc:Choice>
      <mc:Fallback>
        <control shapeId="3076" r:id="rId10" name="Control 4"/>
      </mc:Fallback>
    </mc:AlternateContent>
    <mc:AlternateContent xmlns:mc="http://schemas.openxmlformats.org/markup-compatibility/2006">
      <mc:Choice Requires="x14">
        <control shapeId="3077" r:id="rId12" name="Control 5">
          <controlPr defaultSize="0" autoPict="0" r:id="rId13">
            <anchor moveWithCells="1">
              <from>
                <xdr:col>4</xdr:col>
                <xdr:colOff>9525</xdr:colOff>
                <xdr:row>15</xdr:row>
                <xdr:rowOff>66675</xdr:rowOff>
              </from>
              <to>
                <xdr:col>4</xdr:col>
                <xdr:colOff>790575</xdr:colOff>
                <xdr:row>16</xdr:row>
                <xdr:rowOff>66675</xdr:rowOff>
              </to>
            </anchor>
          </controlPr>
        </control>
      </mc:Choice>
      <mc:Fallback>
        <control shapeId="3077" r:id="rId12" name="Control 5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15">
            <anchor moveWithCells="1">
              <from>
                <xdr:col>4</xdr:col>
                <xdr:colOff>9525</xdr:colOff>
                <xdr:row>15</xdr:row>
                <xdr:rowOff>66675</xdr:rowOff>
              </from>
              <to>
                <xdr:col>4</xdr:col>
                <xdr:colOff>790575</xdr:colOff>
                <xdr:row>16</xdr:row>
                <xdr:rowOff>66675</xdr:rowOff>
              </to>
            </anchor>
          </controlPr>
        </control>
      </mc:Choice>
      <mc:Fallback>
        <control shapeId="3078" r:id="rId14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sqref="A1:XFD1048576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8" width="16" style="2" bestFit="1" customWidth="1"/>
    <col min="9" max="9" width="19.85546875" style="2" bestFit="1" customWidth="1"/>
    <col min="10" max="10" width="17.28515625" style="2" bestFit="1" customWidth="1"/>
    <col min="11" max="15" width="16.7109375" style="2" bestFit="1" customWidth="1"/>
    <col min="16" max="17" width="15.140625" style="2" bestFit="1" customWidth="1"/>
    <col min="18" max="18" width="16.7109375" style="2" bestFit="1" customWidth="1"/>
    <col min="19" max="16384" width="9.140625" style="2"/>
  </cols>
  <sheetData>
    <row r="1" spans="2:19" ht="2.25" customHeight="1" x14ac:dyDescent="0.25"/>
    <row r="2" spans="2:19" ht="39" customHeight="1" x14ac:dyDescent="0.25">
      <c r="C2" s="28" t="s">
        <v>45</v>
      </c>
      <c r="D2" s="28"/>
      <c r="E2" s="28"/>
      <c r="F2" s="28"/>
      <c r="G2" s="28"/>
    </row>
    <row r="3" spans="2:19" ht="18.75" x14ac:dyDescent="0.25">
      <c r="C3" s="28" t="s">
        <v>0</v>
      </c>
      <c r="D3" s="28"/>
      <c r="E3" s="28"/>
      <c r="F3" s="28"/>
      <c r="G3" s="28"/>
    </row>
    <row r="4" spans="2:19" ht="21" customHeight="1" x14ac:dyDescent="0.2">
      <c r="G4" s="6" t="s">
        <v>1</v>
      </c>
    </row>
    <row r="5" spans="2:19" s="12" customFormat="1" ht="28.5" x14ac:dyDescent="0.25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5" x14ac:dyDescent="0.25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31.5" x14ac:dyDescent="0.25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</row>
    <row r="8" spans="2:19" s="16" customFormat="1" ht="94.5" x14ac:dyDescent="0.25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5" x14ac:dyDescent="0.25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5" x14ac:dyDescent="0.25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47.25" x14ac:dyDescent="0.25">
      <c r="B11" s="13">
        <v>6</v>
      </c>
      <c r="C11" s="17" t="s">
        <v>18</v>
      </c>
      <c r="D11" s="14" t="s">
        <v>44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15.75" x14ac:dyDescent="0.25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16" customFormat="1" ht="47.25" x14ac:dyDescent="0.25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3"/>
      <c r="Q13" s="23"/>
      <c r="R13" s="23"/>
      <c r="S13" s="23"/>
    </row>
    <row r="14" spans="2:19" s="16" customFormat="1" ht="31.5" x14ac:dyDescent="0.25">
      <c r="B14" s="13">
        <v>9</v>
      </c>
      <c r="C14" s="17" t="s">
        <v>42</v>
      </c>
      <c r="D14" s="14" t="s">
        <v>43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5" x14ac:dyDescent="0.25">
      <c r="B15" s="13">
        <v>10</v>
      </c>
      <c r="C15" s="17" t="s">
        <v>46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25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2"/>
      <c r="N16"/>
    </row>
    <row r="17" spans="4:14" x14ac:dyDescent="0.25">
      <c r="N17"/>
    </row>
    <row r="18" spans="4:14" x14ac:dyDescent="0.25">
      <c r="N18"/>
    </row>
    <row r="19" spans="4:14" x14ac:dyDescent="0.25">
      <c r="D19"/>
      <c r="E19"/>
      <c r="F19"/>
      <c r="G19"/>
      <c r="H19"/>
      <c r="I19"/>
      <c r="N19"/>
    </row>
    <row r="20" spans="4:14" x14ac:dyDescent="0.25">
      <c r="D20"/>
      <c r="E20"/>
      <c r="F20"/>
      <c r="G20"/>
      <c r="H20"/>
      <c r="I20"/>
      <c r="J20"/>
      <c r="N20"/>
    </row>
    <row r="21" spans="4:14" x14ac:dyDescent="0.25">
      <c r="D21"/>
      <c r="E21"/>
      <c r="F21"/>
      <c r="G21"/>
      <c r="H21"/>
      <c r="I21"/>
      <c r="J21"/>
      <c r="N21"/>
    </row>
    <row r="22" spans="4:14" x14ac:dyDescent="0.25">
      <c r="D22"/>
      <c r="E22"/>
      <c r="F22"/>
      <c r="G22"/>
      <c r="H22"/>
      <c r="I22"/>
      <c r="J22"/>
      <c r="N22"/>
    </row>
    <row r="23" spans="4:14" x14ac:dyDescent="0.25">
      <c r="D23"/>
      <c r="E23"/>
      <c r="F23"/>
      <c r="G23"/>
      <c r="H23"/>
      <c r="I23"/>
      <c r="J23"/>
      <c r="N23"/>
    </row>
    <row r="24" spans="4:14" x14ac:dyDescent="0.25">
      <c r="D24"/>
      <c r="E24"/>
      <c r="F24"/>
      <c r="G24"/>
      <c r="H24"/>
      <c r="I24"/>
      <c r="J24"/>
      <c r="N24"/>
    </row>
    <row r="25" spans="4:14" x14ac:dyDescent="0.25">
      <c r="D25"/>
      <c r="E25"/>
      <c r="F25"/>
      <c r="G25"/>
      <c r="H25"/>
      <c r="I25"/>
      <c r="J25"/>
    </row>
    <row r="26" spans="4:14" x14ac:dyDescent="0.25">
      <c r="D26"/>
      <c r="E26"/>
      <c r="F26"/>
      <c r="G26"/>
      <c r="H26"/>
      <c r="I26"/>
      <c r="J26"/>
    </row>
    <row r="27" spans="4:14" x14ac:dyDescent="0.25">
      <c r="D27"/>
      <c r="E27"/>
      <c r="F27"/>
      <c r="G27"/>
      <c r="H27"/>
      <c r="I27"/>
      <c r="J27"/>
    </row>
    <row r="28" spans="4:14" x14ac:dyDescent="0.25">
      <c r="D28"/>
      <c r="E28"/>
      <c r="F28"/>
      <c r="G28"/>
      <c r="H28"/>
      <c r="I28"/>
      <c r="J28"/>
    </row>
    <row r="29" spans="4:14" x14ac:dyDescent="0.25">
      <c r="D29"/>
      <c r="E29"/>
      <c r="F29"/>
      <c r="G29"/>
      <c r="H29"/>
      <c r="I29"/>
      <c r="J29"/>
    </row>
    <row r="30" spans="4:14" x14ac:dyDescent="0.25">
      <c r="D30"/>
      <c r="E30"/>
      <c r="F30"/>
      <c r="G30"/>
      <c r="H30"/>
      <c r="I30"/>
      <c r="J30"/>
    </row>
    <row r="31" spans="4:14" x14ac:dyDescent="0.25">
      <c r="D31"/>
      <c r="E31"/>
      <c r="F31"/>
      <c r="G31"/>
      <c r="H31"/>
      <c r="I31"/>
      <c r="J31"/>
    </row>
    <row r="32" spans="4:14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  <row r="39" spans="4:9" x14ac:dyDescent="0.25">
      <c r="D39"/>
      <c r="E39"/>
      <c r="F39"/>
      <c r="G39"/>
      <c r="H39"/>
      <c r="I39"/>
    </row>
    <row r="40" spans="4:9" x14ac:dyDescent="0.25">
      <c r="D40"/>
      <c r="E40"/>
      <c r="F40"/>
      <c r="G40"/>
      <c r="H40"/>
      <c r="I40"/>
    </row>
    <row r="41" spans="4:9" x14ac:dyDescent="0.25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2024_Крилча</vt:lpstr>
      <vt:lpstr>9 oylik</vt:lpstr>
      <vt:lpstr>'2024_Крилча'!Заголовки_для_печати</vt:lpstr>
      <vt:lpstr>'2024_Крилча'!Область_печати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f.aminov</cp:lastModifiedBy>
  <cp:lastPrinted>2024-10-07T05:25:15Z</cp:lastPrinted>
  <dcterms:created xsi:type="dcterms:W3CDTF">2023-01-27T05:22:41Z</dcterms:created>
  <dcterms:modified xsi:type="dcterms:W3CDTF">2024-10-08T10:52:45Z</dcterms:modified>
</cp:coreProperties>
</file>