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in15\Desktop\"/>
    </mc:Choice>
  </mc:AlternateContent>
  <xr:revisionPtr revIDLastSave="0" documentId="13_ncr:1_{EB205FFF-A159-4998-8CF6-F7BF112629C5}" xr6:coauthVersionLast="45" xr6:coauthVersionMax="45" xr10:uidLastSave="{00000000-0000-0000-0000-000000000000}"/>
  <bookViews>
    <workbookView xWindow="-120" yWindow="-120" windowWidth="29040" windowHeight="15840" xr2:uid="{00000000-000D-0000-FFFF-FFFF00000000}"/>
  </bookViews>
  <sheets>
    <sheet name="2024_Крилча" sheetId="3" r:id="rId1"/>
    <sheet name="2024_Русский" sheetId="2" r:id="rId2"/>
    <sheet name="2024_Lotincha" sheetId="1" r:id="rId3"/>
    <sheet name="2024_English" sheetId="5" r:id="rId4"/>
    <sheet name="9 oylik" sheetId="6" state="hidden" r:id="rId5"/>
  </sheets>
  <definedNames>
    <definedName name="_xlnm.Print_Titles" localSheetId="3">'2024_English'!$4:$4</definedName>
    <definedName name="_xlnm.Print_Titles" localSheetId="2">'2024_Lotincha'!$5:$5</definedName>
    <definedName name="_xlnm.Print_Titles" localSheetId="0">'2024_Крилча'!$5:$5</definedName>
    <definedName name="_xlnm.Print_Titles" localSheetId="1">'2024_Русский'!$4:$4</definedName>
    <definedName name="_xlnm.Print_Area" localSheetId="3">'2024_English'!$B$1:$G$12</definedName>
    <definedName name="_xlnm.Print_Area" localSheetId="2">'2024_Lotincha'!$B$1:$G$14</definedName>
    <definedName name="_xlnm.Print_Area" localSheetId="0">'2024_Крилча'!$B$1:$G$15</definedName>
    <definedName name="_xlnm.Print_Area" localSheetId="1">'2024_Русский'!$B$1:$G$13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5" l="1"/>
  <c r="G7" i="1"/>
  <c r="G6" i="2"/>
  <c r="G7" i="3"/>
  <c r="G11" i="5" l="1"/>
  <c r="G10" i="5"/>
  <c r="G9" i="5"/>
  <c r="G8" i="5"/>
  <c r="G7" i="5"/>
  <c r="G5" i="5"/>
  <c r="G12" i="1"/>
  <c r="G11" i="1"/>
  <c r="G10" i="1"/>
  <c r="G9" i="1"/>
  <c r="G8" i="1"/>
  <c r="G6" i="1"/>
  <c r="G11" i="2"/>
  <c r="G10" i="2"/>
  <c r="G9" i="2"/>
  <c r="G8" i="2"/>
  <c r="G7" i="2"/>
  <c r="G5" i="2"/>
  <c r="G8" i="3" l="1"/>
  <c r="B7" i="3"/>
  <c r="B9" i="3" l="1"/>
  <c r="B6" i="2"/>
  <c r="B8" i="2" s="1"/>
  <c r="B7" i="1"/>
  <c r="B9" i="1" s="1"/>
  <c r="B10" i="1" l="1"/>
  <c r="B11" i="1" s="1"/>
  <c r="B12" i="1" s="1"/>
  <c r="B8" i="5"/>
  <c r="B9" i="5" s="1"/>
  <c r="B10" i="5" s="1"/>
  <c r="B11" i="5" s="1"/>
  <c r="B6" i="5"/>
  <c r="B9" i="2"/>
  <c r="B10" i="2" s="1"/>
  <c r="B11" i="2" s="1"/>
  <c r="B10" i="3"/>
  <c r="B11" i="3" s="1"/>
  <c r="B12" i="3" s="1"/>
  <c r="E13" i="1" l="1"/>
  <c r="F13" i="1"/>
  <c r="E12" i="5" l="1"/>
  <c r="F12" i="5"/>
  <c r="G14" i="6"/>
  <c r="F14" i="6"/>
  <c r="E14" i="6"/>
  <c r="F13" i="6"/>
  <c r="E13" i="6"/>
  <c r="G13" i="6" s="1"/>
  <c r="G12" i="6"/>
  <c r="E12" i="6"/>
  <c r="G11" i="6"/>
  <c r="F11" i="6"/>
  <c r="E11" i="6"/>
  <c r="G10" i="6"/>
  <c r="F10" i="6"/>
  <c r="E10" i="6"/>
  <c r="G9" i="6"/>
  <c r="F8" i="6"/>
  <c r="E8" i="6"/>
  <c r="G8" i="6" s="1"/>
  <c r="F7" i="6"/>
  <c r="E7" i="6"/>
  <c r="G7" i="6" s="1"/>
  <c r="F6" i="6"/>
  <c r="F16" i="6" s="1"/>
  <c r="E6" i="6"/>
  <c r="G6" i="6" s="1"/>
  <c r="F12" i="2"/>
  <c r="E12" i="2"/>
  <c r="E16" i="6" l="1"/>
  <c r="G16" i="6" s="1"/>
  <c r="G12" i="3" l="1"/>
  <c r="G11" i="3"/>
  <c r="E13" i="3"/>
  <c r="G10" i="3"/>
  <c r="G9" i="3"/>
  <c r="G6" i="3"/>
  <c r="G12" i="5" l="1"/>
  <c r="G12" i="2"/>
  <c r="F13" i="3"/>
  <c r="G13" i="3"/>
  <c r="G13" i="1" l="1"/>
</calcChain>
</file>

<file path=xl/sharedStrings.xml><?xml version="1.0" encoding="utf-8"?>
<sst xmlns="http://schemas.openxmlformats.org/spreadsheetml/2006/main" count="121" uniqueCount="93">
  <si>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</si>
  <si>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</si>
  <si>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</si>
  <si>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</si>
  <si>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</si>
  <si>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</si>
  <si>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</si>
  <si>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</si>
  <si>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</si>
  <si>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</si>
  <si>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</si>
  <si>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</si>
  <si>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</si>
  <si>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</si>
  <si>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</si>
  <si>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</si>
  <si>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</si>
  <si>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</si>
  <si>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</si>
  <si>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</si>
  <si>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</si>
  <si>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</si>
  <si>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</si>
  <si>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</si>
  <si>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</si>
  <si>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</si>
  <si>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</si>
  <si>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</si>
  <si>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</si>
  <si>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</si>
  <si>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</si>
  <si>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</si>
  <si>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</si>
  <si>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</si>
  <si>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</si>
  <si>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</si>
  <si>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</si>
  <si>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</si>
  <si>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</si>
  <si>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</si>
  <si>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</si>
  <si>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</si>
  <si>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</si>
  <si>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</si>
  <si>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</si>
  <si>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</si>
  <si>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</si>
  <si>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</si>
  <si>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</si>
  <si>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биносида амалга оширилиши лозим бўлган капитал таъмирлаш ва реконструкция ишларининг лойиҳа-смета ҳужжатларини тайёрлаш. Бош бошқарма маъмурий биносининг электр таъминоти тизимини 1-тоифали электр энергия истемолчи тоифасига ўтказиш, маъмурий бинога яқин бўлган "Нурафшон" подстанциясидан PS 110/10 kVt ли тўғридан-тўғри электр тармоғи тортиб келиш бўйича лойиҳа-смета ҳужжатларини тайёрлаш</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</si>
  <si>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</si>
  <si>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</si>
  <si>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 xml:space="preserve">Бош бошқарма маъмурий биносини фасад қисмини реконструкция қилиш ва капитал таъмирлаш, Бош бошқарманинг Нурафшон шаҳрида қурилиши режалаштирилган янги маъмурий биносининг лойиҳа-смета ҳужжатларини ишлаб чиқиш  </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</si>
  <si>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</si>
  <si>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</si>
  <si>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</si>
  <si>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</si>
  <si>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</si>
  <si>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</si>
  <si>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Капитальный ремонт и реконструкция фасадной части административного здания главного управления. Подготовка проектно-сметной документации для строительства нового административного здания главного управления в г.Нурафшан</t>
  </si>
  <si>
    <t>Подготовка проектно-сметной документации капитального ремонта и реконструкции административного здания главного управления. Подготовка проектно-сметной документации по прокладку прямой электрической линии PS 110/10 kVt с подстанции "Нурафшан" находящейся в близи административного здания главного управления, перевод системы электрического обеспечении административного здания главного управления в 1-категорию потребителя электроэнергии.</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</si>
  <si>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</si>
  <si>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</si>
  <si>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</si>
  <si>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</si>
  <si>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</si>
  <si>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</si>
  <si>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</si>
  <si>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</si>
  <si>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</si>
  <si>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 xml:space="preserve">Preparing the project estimate documents of a capital construction of the administrative building of the regional division.
Transforming the electrical system of the administrative building of the division into electricity consumption category from the 1st category system.
Preparing the project estimate documents of the installation of electrical network directly from "Nurafshon" substation. </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</si>
  <si>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</si>
  <si>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</si>
  <si>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</si>
  <si>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</si>
  <si>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</si>
  <si>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</si>
  <si>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Reconstruction of the facade of administrative building of the regional division. 
Preparing the project estimate documents of a new administrative building in Nurafshon town.</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</si>
  <si>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</si>
  <si>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</si>
  <si>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</si>
  <si>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</si>
  <si>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</si>
  <si>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</si>
  <si>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</si>
  <si>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</si>
  <si>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</si>
  <si>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</si>
  <si>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</si>
  <si>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Mарказий банк бош бошқармаларида 2025 йил 1 январ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</si>
  <si>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1 января 2025 года в главных управлениях Центрального банка</t>
  </si>
  <si>
    <t xml:space="preserve">Markaziy bank bosh boshqarmalarida 2025-yil 1-yanvar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</si>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</sst>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_(* \(#,##0.0\);_(* &quot;-&quot;_);_(@_)"/>
    <numFmt numFmtId="165" formatCode="_-* #,##0_р_._-;\-* #,##0_р_._-;_-* &quot;-&quot;_р_._-;_-@_-"/>
    <numFmt numFmtId="166" formatCode="_-* #,##0.00_р_._-;\-* #,##0.00_р_._-;_-* &quot;-&quot;??_р_._-;_-@_-"/>
    <numFmt numFmtId="167" formatCode="_-* #,##0.00\ _₽_-;\-* #,##0.00\ _₽_-;_-* &quot;-&quot;??\ 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5">
    <xf numFmtId="0" fontId="0" fillId="0" borderId="0"/>
    <xf numFmtId="0" fontId="10" fillId="0" borderId="0"/>
    <xf numFmtId="43" fontId="15"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cellStyleXfs>
  <cellXfs count="39">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4"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4"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43" fontId="12" fillId="0" borderId="0" xfId="2" applyFont="1" applyAlignment="1">
      <alignment vertical="center"/>
    </xf>
    <xf numFmtId="43" fontId="1" fillId="0" borderId="0" xfId="2" applyFont="1"/>
    <xf numFmtId="167" fontId="11" fillId="0" borderId="0" xfId="0" applyNumberFormat="1" applyFont="1" applyAlignment="1">
      <alignment vertical="center"/>
    </xf>
    <xf numFmtId="0" fontId="8" fillId="0" borderId="1" xfId="0" applyFont="1" applyFill="1" applyBorder="1" applyAlignment="1">
      <alignment horizontal="center" vertical="center"/>
    </xf>
    <xf numFmtId="43" fontId="11" fillId="0" borderId="0" xfId="2" applyFont="1" applyAlignment="1">
      <alignment vertical="center"/>
    </xf>
    <xf numFmtId="164"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3" fillId="0" borderId="0" xfId="0" applyFont="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0" xfId="0" applyFont="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64" fontId="11" fillId="0" borderId="0" xfId="0" applyNumberFormat="1" applyFont="1" applyAlignment="1">
      <alignment vertical="center"/>
    </xf>
  </cellXfs>
  <cellStyles count="5">
    <cellStyle name="Обычный" xfId="0" builtinId="0"/>
    <cellStyle name="Обычный_Капитал13" xfId="1" xr:uid="{00000000-0005-0000-0000-000001000000}"/>
    <cellStyle name="Финансовый" xfId="2" builtinId="3"/>
    <cellStyle name="Финансовый [0] 4" xfId="3" xr:uid="{702285E3-85FD-41E2-B85D-CABDA56EEBB0}"/>
    <cellStyle name="Финансовый 2" xfId="4" xr:uid="{C3949F42-A111-492F-A1E5-7E9104E82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7.emf"/><Relationship Id="rId5" Type="http://schemas.openxmlformats.org/officeDocument/2006/relationships/image" Target="../media/image2.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2.emf"/><Relationship Id="rId5" Type="http://schemas.openxmlformats.org/officeDocument/2006/relationships/image" Target="../media/image2.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1.emf"/><Relationship Id="rId5" Type="http://schemas.openxmlformats.org/officeDocument/2006/relationships/image" Target="../media/image2.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206749</xdr:colOff>
          <xdr:row>15</xdr:row>
          <xdr:rowOff>42582</xdr:rowOff>
        </xdr:from>
        <xdr:to>
          <xdr:col>2</xdr:col>
          <xdr:colOff>774887</xdr:colOff>
          <xdr:row>16</xdr:row>
          <xdr:rowOff>42582</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15</xdr:row>
          <xdr:rowOff>42582</xdr:rowOff>
        </xdr:from>
        <xdr:to>
          <xdr:col>4</xdr:col>
          <xdr:colOff>790015</xdr:colOff>
          <xdr:row>16</xdr:row>
          <xdr:rowOff>42582</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15</xdr:row>
          <xdr:rowOff>42582</xdr:rowOff>
        </xdr:from>
        <xdr:to>
          <xdr:col>4</xdr:col>
          <xdr:colOff>790015</xdr:colOff>
          <xdr:row>16</xdr:row>
          <xdr:rowOff>42582</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15</xdr:row>
          <xdr:rowOff>42582</xdr:rowOff>
        </xdr:from>
        <xdr:to>
          <xdr:col>4</xdr:col>
          <xdr:colOff>790015</xdr:colOff>
          <xdr:row>16</xdr:row>
          <xdr:rowOff>42582</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15</xdr:row>
          <xdr:rowOff>42582</xdr:rowOff>
        </xdr:from>
        <xdr:to>
          <xdr:col>4</xdr:col>
          <xdr:colOff>790015</xdr:colOff>
          <xdr:row>16</xdr:row>
          <xdr:rowOff>42582</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15</xdr:row>
          <xdr:rowOff>42582</xdr:rowOff>
        </xdr:from>
        <xdr:to>
          <xdr:col>4</xdr:col>
          <xdr:colOff>790015</xdr:colOff>
          <xdr:row>16</xdr:row>
          <xdr:rowOff>42582</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149599</xdr:colOff>
          <xdr:row>13</xdr:row>
          <xdr:rowOff>75640</xdr:rowOff>
        </xdr:from>
        <xdr:to>
          <xdr:col>2</xdr:col>
          <xdr:colOff>717737</xdr:colOff>
          <xdr:row>14</xdr:row>
          <xdr:rowOff>75640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13</xdr:row>
          <xdr:rowOff>75640</xdr:rowOff>
        </xdr:from>
        <xdr:to>
          <xdr:col>4</xdr:col>
          <xdr:colOff>790015</xdr:colOff>
          <xdr:row>14</xdr:row>
          <xdr:rowOff>75640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13</xdr:row>
          <xdr:rowOff>75640</xdr:rowOff>
        </xdr:from>
        <xdr:to>
          <xdr:col>4</xdr:col>
          <xdr:colOff>790015</xdr:colOff>
          <xdr:row>14</xdr:row>
          <xdr:rowOff>75640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13</xdr:row>
          <xdr:rowOff>75640</xdr:rowOff>
        </xdr:from>
        <xdr:to>
          <xdr:col>4</xdr:col>
          <xdr:colOff>790015</xdr:colOff>
          <xdr:row>14</xdr:row>
          <xdr:rowOff>75640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13</xdr:row>
          <xdr:rowOff>75640</xdr:rowOff>
        </xdr:from>
        <xdr:to>
          <xdr:col>4</xdr:col>
          <xdr:colOff>790015</xdr:colOff>
          <xdr:row>14</xdr:row>
          <xdr:rowOff>75640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13</xdr:row>
          <xdr:rowOff>75640</xdr:rowOff>
        </xdr:from>
        <xdr:to>
          <xdr:col>4</xdr:col>
          <xdr:colOff>790015</xdr:colOff>
          <xdr:row>14</xdr:row>
          <xdr:rowOff>75640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206749</xdr:colOff>
          <xdr:row>12</xdr:row>
          <xdr:rowOff>67796</xdr:rowOff>
        </xdr:from>
        <xdr:to>
          <xdr:col>2</xdr:col>
          <xdr:colOff>774887</xdr:colOff>
          <xdr:row>12</xdr:row>
          <xdr:rowOff>258296</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67796</xdr:rowOff>
        </xdr:from>
        <xdr:to>
          <xdr:col>4</xdr:col>
          <xdr:colOff>790015</xdr:colOff>
          <xdr:row>12</xdr:row>
          <xdr:rowOff>258296</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67796</xdr:rowOff>
        </xdr:from>
        <xdr:to>
          <xdr:col>4</xdr:col>
          <xdr:colOff>790015</xdr:colOff>
          <xdr:row>12</xdr:row>
          <xdr:rowOff>258296</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67796</xdr:rowOff>
        </xdr:from>
        <xdr:to>
          <xdr:col>4</xdr:col>
          <xdr:colOff>790015</xdr:colOff>
          <xdr:row>12</xdr:row>
          <xdr:rowOff>258296</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67796</xdr:rowOff>
        </xdr:from>
        <xdr:to>
          <xdr:col>4</xdr:col>
          <xdr:colOff>790015</xdr:colOff>
          <xdr:row>12</xdr:row>
          <xdr:rowOff>258296</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67796</xdr:rowOff>
        </xdr:from>
        <xdr:to>
          <xdr:col>4</xdr:col>
          <xdr:colOff>790015</xdr:colOff>
          <xdr:row>12</xdr:row>
          <xdr:rowOff>258296</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206749</xdr:colOff>
          <xdr:row>11</xdr:row>
          <xdr:rowOff>5603</xdr:rowOff>
        </xdr:from>
        <xdr:to>
          <xdr:col>2</xdr:col>
          <xdr:colOff>774887</xdr:colOff>
          <xdr:row>11</xdr:row>
          <xdr:rowOff>196103</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5603</xdr:rowOff>
        </xdr:from>
        <xdr:to>
          <xdr:col>4</xdr:col>
          <xdr:colOff>790015</xdr:colOff>
          <xdr:row>11</xdr:row>
          <xdr:rowOff>196103</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5603</xdr:rowOff>
        </xdr:from>
        <xdr:to>
          <xdr:col>4</xdr:col>
          <xdr:colOff>790015</xdr:colOff>
          <xdr:row>11</xdr:row>
          <xdr:rowOff>196103</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5603</xdr:rowOff>
        </xdr:from>
        <xdr:to>
          <xdr:col>4</xdr:col>
          <xdr:colOff>790015</xdr:colOff>
          <xdr:row>11</xdr:row>
          <xdr:rowOff>196103</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5603</xdr:rowOff>
        </xdr:from>
        <xdr:to>
          <xdr:col>4</xdr:col>
          <xdr:colOff>790015</xdr:colOff>
          <xdr:row>11</xdr:row>
          <xdr:rowOff>196103</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5603</xdr:rowOff>
        </xdr:from>
        <xdr:to>
          <xdr:col>4</xdr:col>
          <xdr:colOff>790015</xdr:colOff>
          <xdr:row>11</xdr:row>
          <xdr:rowOff>196103</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0.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9.emf"/><Relationship Id="rId5" Type="http://schemas.openxmlformats.org/officeDocument/2006/relationships/image" Target="../media/image7.emf"/><Relationship Id="rId15" Type="http://schemas.openxmlformats.org/officeDocument/2006/relationships/image" Target="../media/image11.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8.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4.emf"/><Relationship Id="rId5" Type="http://schemas.openxmlformats.org/officeDocument/2006/relationships/image" Target="../media/image12.emf"/><Relationship Id="rId15" Type="http://schemas.openxmlformats.org/officeDocument/2006/relationships/image" Target="../media/image16.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3.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emf"/><Relationship Id="rId3" Type="http://schemas.openxmlformats.org/officeDocument/2006/relationships/vmlDrawing" Target="../drawings/vmlDrawing4.vml"/><Relationship Id="rId7" Type="http://schemas.openxmlformats.org/officeDocument/2006/relationships/image" Target="../media/image18.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0.emf"/><Relationship Id="rId5" Type="http://schemas.openxmlformats.org/officeDocument/2006/relationships/image" Target="../media/image17.emf"/><Relationship Id="rId15" Type="http://schemas.openxmlformats.org/officeDocument/2006/relationships/image" Target="../media/image21.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19.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7"/>
  <dimension ref="B1:J13"/>
  <sheetViews>
    <sheetView tabSelected="1" zoomScale="85" zoomScaleNormal="85" zoomScaleSheetLayoutView="90" workbookViewId="0">
      <selection activeCell="E7" sqref="E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9.7109375" style="4" customWidth="1"/>
    <col min="7" max="7" width="18.7109375" style="5" customWidth="1"/>
    <col min="8" max="8" width="16.7109375"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0" t="s">
        <v>89</v>
      </c>
      <c r="D2" s="30"/>
      <c r="E2" s="30"/>
      <c r="F2" s="30"/>
      <c r="G2" s="30"/>
    </row>
    <row r="3" spans="2:10" ht="18.75" x14ac:dyDescent="0.25">
      <c r="C3" s="30" t="s">
        <v>37</v>
      </c>
      <c r="D3" s="30"/>
      <c r="E3" s="30"/>
      <c r="F3" s="30"/>
      <c r="G3" s="30"/>
    </row>
    <row r="4" spans="2:10" ht="21" customHeight="1" x14ac:dyDescent="0.2">
      <c r="G4" s="6" t="s">
        <v>54</v>
      </c>
    </row>
    <row r="5" spans="2:10" s="12" customFormat="1" ht="42.75" x14ac:dyDescent="0.25">
      <c r="B5" s="7" t="s">
        <v>2</v>
      </c>
      <c r="C5" s="7" t="s">
        <v>38</v>
      </c>
      <c r="D5" s="8" t="s">
        <v>39</v>
      </c>
      <c r="E5" s="9" t="s">
        <v>40</v>
      </c>
      <c r="F5" s="10" t="s">
        <v>41</v>
      </c>
      <c r="G5" s="11" t="s">
        <v>42</v>
      </c>
    </row>
    <row r="6" spans="2:10" s="16" customFormat="1" ht="31.5" x14ac:dyDescent="0.25">
      <c r="B6" s="26">
        <v>1</v>
      </c>
      <c r="C6" s="17" t="s">
        <v>53</v>
      </c>
      <c r="D6" s="14" t="s">
        <v>84</v>
      </c>
      <c r="E6" s="15">
        <v>9818999.8000000007</v>
      </c>
      <c r="F6" s="15">
        <v>9772381</v>
      </c>
      <c r="G6" s="15">
        <f t="shared" ref="G6:G12" si="0">E6-F6</f>
        <v>46618.800000000745</v>
      </c>
      <c r="I6" s="38"/>
      <c r="J6" s="38"/>
    </row>
    <row r="7" spans="2:10" s="16" customFormat="1" ht="110.25" x14ac:dyDescent="0.25">
      <c r="B7" s="33">
        <f>B6+1</f>
        <v>2</v>
      </c>
      <c r="C7" s="31" t="s">
        <v>43</v>
      </c>
      <c r="D7" s="14" t="s">
        <v>49</v>
      </c>
      <c r="E7" s="15">
        <v>1768445.1</v>
      </c>
      <c r="F7" s="15">
        <v>1768445.1</v>
      </c>
      <c r="G7" s="15">
        <f t="shared" si="0"/>
        <v>0</v>
      </c>
      <c r="I7" s="38"/>
      <c r="J7" s="38"/>
    </row>
    <row r="8" spans="2:10" s="16" customFormat="1" ht="31.5" x14ac:dyDescent="0.25">
      <c r="B8" s="34"/>
      <c r="C8" s="32"/>
      <c r="D8" s="14" t="s">
        <v>50</v>
      </c>
      <c r="E8" s="28">
        <v>11087923.9</v>
      </c>
      <c r="F8" s="28">
        <v>3000079.1</v>
      </c>
      <c r="G8" s="15">
        <f t="shared" ref="G8" si="1">E8-F8</f>
        <v>8087844.8000000007</v>
      </c>
      <c r="H8" s="27"/>
      <c r="I8" s="38"/>
      <c r="J8" s="38"/>
    </row>
    <row r="9" spans="2:10" s="16" customFormat="1" ht="31.5" x14ac:dyDescent="0.25">
      <c r="B9" s="26">
        <f>B7+1</f>
        <v>3</v>
      </c>
      <c r="C9" s="17" t="s">
        <v>44</v>
      </c>
      <c r="D9" s="14" t="s">
        <v>50</v>
      </c>
      <c r="E9" s="28">
        <v>39476684.200000003</v>
      </c>
      <c r="F9" s="28">
        <v>39476684.200000003</v>
      </c>
      <c r="G9" s="15">
        <f t="shared" si="0"/>
        <v>0</v>
      </c>
      <c r="H9" s="27"/>
      <c r="I9" s="38"/>
      <c r="J9" s="38"/>
    </row>
    <row r="10" spans="2:10" s="16" customFormat="1" ht="31.5" x14ac:dyDescent="0.25">
      <c r="B10" s="26">
        <f t="shared" ref="B10:B12" si="2">B9+1</f>
        <v>4</v>
      </c>
      <c r="C10" s="17" t="s">
        <v>45</v>
      </c>
      <c r="D10" s="14" t="s">
        <v>85</v>
      </c>
      <c r="E10" s="28">
        <v>30276561.199999999</v>
      </c>
      <c r="F10" s="28">
        <v>27913297.600000001</v>
      </c>
      <c r="G10" s="15">
        <f t="shared" si="0"/>
        <v>2363263.5999999978</v>
      </c>
      <c r="H10" s="27"/>
      <c r="I10" s="38"/>
      <c r="J10" s="38"/>
    </row>
    <row r="11" spans="2:10" s="16" customFormat="1" ht="23.25" customHeight="1" x14ac:dyDescent="0.25">
      <c r="B11" s="26">
        <f t="shared" si="2"/>
        <v>5</v>
      </c>
      <c r="C11" s="17" t="s">
        <v>46</v>
      </c>
      <c r="D11" s="14" t="s">
        <v>51</v>
      </c>
      <c r="E11" s="28">
        <v>42928649.200000003</v>
      </c>
      <c r="F11" s="28">
        <v>42628650.899999999</v>
      </c>
      <c r="G11" s="15">
        <f t="shared" si="0"/>
        <v>299998.30000000447</v>
      </c>
      <c r="H11" s="27"/>
      <c r="I11" s="38"/>
      <c r="J11" s="38"/>
    </row>
    <row r="12" spans="2:10" s="16" customFormat="1" ht="63" x14ac:dyDescent="0.25">
      <c r="B12" s="26">
        <f t="shared" si="2"/>
        <v>6</v>
      </c>
      <c r="C12" s="17" t="s">
        <v>47</v>
      </c>
      <c r="D12" s="14" t="s">
        <v>52</v>
      </c>
      <c r="E12" s="28">
        <v>61533271.200000003</v>
      </c>
      <c r="F12" s="28">
        <v>48306103.5</v>
      </c>
      <c r="G12" s="15">
        <f t="shared" si="0"/>
        <v>13227167.700000003</v>
      </c>
      <c r="H12" s="27"/>
      <c r="I12" s="38"/>
      <c r="J12" s="38"/>
    </row>
    <row r="13" spans="2:10" s="21" customFormat="1" ht="21" customHeight="1" x14ac:dyDescent="0.25">
      <c r="B13" s="18"/>
      <c r="C13" s="19" t="s">
        <v>48</v>
      </c>
      <c r="D13" s="19"/>
      <c r="E13" s="20">
        <f>SUM(E6:E12)</f>
        <v>196890534.60000002</v>
      </c>
      <c r="F13" s="20">
        <f>SUM(F6:F12)</f>
        <v>172865641.40000001</v>
      </c>
      <c r="G13" s="20">
        <f>SUM(G6:G12)</f>
        <v>24024893.200000007</v>
      </c>
    </row>
  </sheetData>
  <mergeCells count="4">
    <mergeCell ref="C2:G2"/>
    <mergeCell ref="C3:G3"/>
    <mergeCell ref="C7:C8"/>
    <mergeCell ref="B7:B8"/>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8" r:id="rId4" name="Control 6">
          <controlPr defaultSize="0" r:id="rId5">
            <anchor moveWithCells="1">
              <from>
                <xdr:col>4</xdr:col>
                <xdr:colOff>9525</xdr:colOff>
                <xdr:row>15</xdr:row>
                <xdr:rowOff>38100</xdr:rowOff>
              </from>
              <to>
                <xdr:col>4</xdr:col>
                <xdr:colOff>790575</xdr:colOff>
                <xdr:row>16</xdr:row>
                <xdr:rowOff>38100</xdr:rowOff>
              </to>
            </anchor>
          </controlPr>
        </control>
      </mc:Choice>
      <mc:Fallback>
        <control shapeId="3078" r:id="rId4" name="Control 6"/>
      </mc:Fallback>
    </mc:AlternateContent>
    <mc:AlternateContent xmlns:mc="http://schemas.openxmlformats.org/markup-compatibility/2006">
      <mc:Choice Requires="x14">
        <control shapeId="3077" r:id="rId6" name="Control 5">
          <controlPr defaultSize="0" r:id="rId7">
            <anchor moveWithCells="1">
              <from>
                <xdr:col>4</xdr:col>
                <xdr:colOff>9525</xdr:colOff>
                <xdr:row>15</xdr:row>
                <xdr:rowOff>38100</xdr:rowOff>
              </from>
              <to>
                <xdr:col>4</xdr:col>
                <xdr:colOff>790575</xdr:colOff>
                <xdr:row>16</xdr:row>
                <xdr:rowOff>38100</xdr:rowOff>
              </to>
            </anchor>
          </controlPr>
        </control>
      </mc:Choice>
      <mc:Fallback>
        <control shapeId="3077" r:id="rId6" name="Control 5"/>
      </mc:Fallback>
    </mc:AlternateContent>
    <mc:AlternateContent xmlns:mc="http://schemas.openxmlformats.org/markup-compatibility/2006">
      <mc:Choice Requires="x14">
        <control shapeId="3076" r:id="rId8" name="Control 4">
          <controlPr defaultSize="0" r:id="rId9">
            <anchor moveWithCells="1">
              <from>
                <xdr:col>4</xdr:col>
                <xdr:colOff>9525</xdr:colOff>
                <xdr:row>15</xdr:row>
                <xdr:rowOff>38100</xdr:rowOff>
              </from>
              <to>
                <xdr:col>4</xdr:col>
                <xdr:colOff>790575</xdr:colOff>
                <xdr:row>16</xdr:row>
                <xdr:rowOff>38100</xdr:rowOff>
              </to>
            </anchor>
          </controlPr>
        </control>
      </mc:Choice>
      <mc:Fallback>
        <control shapeId="3076" r:id="rId8" name="Control 4"/>
      </mc:Fallback>
    </mc:AlternateContent>
    <mc:AlternateContent xmlns:mc="http://schemas.openxmlformats.org/markup-compatibility/2006">
      <mc:Choice Requires="x14">
        <control shapeId="3075" r:id="rId10" name="Control 3">
          <controlPr defaultSize="0" r:id="rId11">
            <anchor moveWithCells="1">
              <from>
                <xdr:col>4</xdr:col>
                <xdr:colOff>9525</xdr:colOff>
                <xdr:row>15</xdr:row>
                <xdr:rowOff>38100</xdr:rowOff>
              </from>
              <to>
                <xdr:col>4</xdr:col>
                <xdr:colOff>790575</xdr:colOff>
                <xdr:row>16</xdr:row>
                <xdr:rowOff>38100</xdr:rowOff>
              </to>
            </anchor>
          </controlPr>
        </control>
      </mc:Choice>
      <mc:Fallback>
        <control shapeId="3075" r:id="rId10" name="Control 3"/>
      </mc:Fallback>
    </mc:AlternateContent>
    <mc:AlternateContent xmlns:mc="http://schemas.openxmlformats.org/markup-compatibility/2006">
      <mc:Choice Requires="x14">
        <control shapeId="3074" r:id="rId12" name="Control 2">
          <controlPr defaultSize="0" r:id="rId13">
            <anchor moveWithCells="1">
              <from>
                <xdr:col>4</xdr:col>
                <xdr:colOff>9525</xdr:colOff>
                <xdr:row>15</xdr:row>
                <xdr:rowOff>38100</xdr:rowOff>
              </from>
              <to>
                <xdr:col>4</xdr:col>
                <xdr:colOff>790575</xdr:colOff>
                <xdr:row>16</xdr:row>
                <xdr:rowOff>38100</xdr:rowOff>
              </to>
            </anchor>
          </controlPr>
        </control>
      </mc:Choice>
      <mc:Fallback>
        <control shapeId="3074" r:id="rId12" name="Control 2"/>
      </mc:Fallback>
    </mc:AlternateContent>
    <mc:AlternateContent xmlns:mc="http://schemas.openxmlformats.org/markup-compatibility/2006">
      <mc:Choice Requires="x14">
        <control shapeId="3073" r:id="rId14" name="Control 1">
          <controlPr defaultSize="0" r:id="rId15">
            <anchor moveWithCells="1">
              <from>
                <xdr:col>2</xdr:col>
                <xdr:colOff>0</xdr:colOff>
                <xdr:row>15</xdr:row>
                <xdr:rowOff>38100</xdr:rowOff>
              </from>
              <to>
                <xdr:col>2</xdr:col>
                <xdr:colOff>771525</xdr:colOff>
                <xdr:row>16</xdr:row>
                <xdr:rowOff>38100</xdr:rowOff>
              </to>
            </anchor>
          </controlPr>
        </control>
      </mc:Choice>
      <mc:Fallback>
        <control shapeId="3073" r:id="rId14" name="Control 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6"/>
  <dimension ref="B1:G12"/>
  <sheetViews>
    <sheetView zoomScale="85" zoomScaleNormal="85" zoomScaleSheetLayoutView="90" workbookViewId="0">
      <selection activeCell="D9" sqref="D9"/>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16384" width="9.140625" style="2"/>
  </cols>
  <sheetData>
    <row r="1" spans="2:7" ht="21.75" customHeight="1" x14ac:dyDescent="0.25">
      <c r="C1" s="30" t="s">
        <v>35</v>
      </c>
      <c r="D1" s="30"/>
      <c r="E1" s="30"/>
      <c r="F1" s="30"/>
      <c r="G1" s="30"/>
    </row>
    <row r="2" spans="2:7" ht="39" customHeight="1" x14ac:dyDescent="0.25">
      <c r="C2" s="35" t="s">
        <v>90</v>
      </c>
      <c r="D2" s="35"/>
      <c r="E2" s="35"/>
      <c r="F2" s="35"/>
      <c r="G2" s="35"/>
    </row>
    <row r="3" spans="2:7" ht="21" customHeight="1" x14ac:dyDescent="0.2">
      <c r="G3" s="6" t="s">
        <v>31</v>
      </c>
    </row>
    <row r="4" spans="2:7" s="12" customFormat="1" ht="42.75" x14ac:dyDescent="0.25">
      <c r="B4" s="7" t="s">
        <v>2</v>
      </c>
      <c r="C4" s="7" t="s">
        <v>33</v>
      </c>
      <c r="D4" s="8" t="s">
        <v>56</v>
      </c>
      <c r="E4" s="9" t="s">
        <v>32</v>
      </c>
      <c r="F4" s="10" t="s">
        <v>34</v>
      </c>
      <c r="G4" s="11" t="s">
        <v>30</v>
      </c>
    </row>
    <row r="5" spans="2:7" s="16" customFormat="1" ht="24" customHeight="1" x14ac:dyDescent="0.25">
      <c r="B5" s="13">
        <v>1</v>
      </c>
      <c r="C5" s="17" t="s">
        <v>24</v>
      </c>
      <c r="D5" s="14" t="s">
        <v>57</v>
      </c>
      <c r="E5" s="15">
        <v>9818999.8000000007</v>
      </c>
      <c r="F5" s="15">
        <v>9772381</v>
      </c>
      <c r="G5" s="15">
        <f t="shared" ref="G5:G11" si="0">E5-F5</f>
        <v>46618.800000000745</v>
      </c>
    </row>
    <row r="6" spans="2:7" s="16" customFormat="1" ht="110.25" x14ac:dyDescent="0.25">
      <c r="B6" s="36">
        <f>B5+1</f>
        <v>2</v>
      </c>
      <c r="C6" s="31" t="s">
        <v>25</v>
      </c>
      <c r="D6" s="14" t="s">
        <v>60</v>
      </c>
      <c r="E6" s="15">
        <v>1768445.1</v>
      </c>
      <c r="F6" s="15">
        <v>1768445.1</v>
      </c>
      <c r="G6" s="15">
        <f t="shared" si="0"/>
        <v>0</v>
      </c>
    </row>
    <row r="7" spans="2:7" s="16" customFormat="1" ht="31.5" x14ac:dyDescent="0.25">
      <c r="B7" s="37"/>
      <c r="C7" s="32"/>
      <c r="D7" s="14" t="s">
        <v>36</v>
      </c>
      <c r="E7" s="28">
        <v>11087923.9</v>
      </c>
      <c r="F7" s="28">
        <v>3000079.1</v>
      </c>
      <c r="G7" s="15">
        <f t="shared" si="0"/>
        <v>8087844.8000000007</v>
      </c>
    </row>
    <row r="8" spans="2:7" s="16" customFormat="1" ht="31.5" x14ac:dyDescent="0.25">
      <c r="B8" s="13">
        <f>B6+1</f>
        <v>3</v>
      </c>
      <c r="C8" s="17" t="s">
        <v>26</v>
      </c>
      <c r="D8" s="14" t="s">
        <v>36</v>
      </c>
      <c r="E8" s="28">
        <v>39476684.200000003</v>
      </c>
      <c r="F8" s="28">
        <v>39476684.200000003</v>
      </c>
      <c r="G8" s="15">
        <f t="shared" si="0"/>
        <v>0</v>
      </c>
    </row>
    <row r="9" spans="2:7" s="16" customFormat="1" ht="47.25" x14ac:dyDescent="0.25">
      <c r="B9" s="13">
        <f t="shared" ref="B9:B11" si="1">B8+1</f>
        <v>4</v>
      </c>
      <c r="C9" s="17" t="s">
        <v>27</v>
      </c>
      <c r="D9" s="14" t="s">
        <v>87</v>
      </c>
      <c r="E9" s="28">
        <v>30276561.199999999</v>
      </c>
      <c r="F9" s="28">
        <v>27913297.600000001</v>
      </c>
      <c r="G9" s="15">
        <f t="shared" si="0"/>
        <v>2363263.5999999978</v>
      </c>
    </row>
    <row r="10" spans="2:7" s="16" customFormat="1" ht="31.5" x14ac:dyDescent="0.25">
      <c r="B10" s="13">
        <f t="shared" si="1"/>
        <v>5</v>
      </c>
      <c r="C10" s="17" t="s">
        <v>55</v>
      </c>
      <c r="D10" s="14" t="s">
        <v>58</v>
      </c>
      <c r="E10" s="28">
        <v>42928649.200000003</v>
      </c>
      <c r="F10" s="28">
        <v>42628650.899999999</v>
      </c>
      <c r="G10" s="15">
        <f t="shared" si="0"/>
        <v>299998.30000000447</v>
      </c>
    </row>
    <row r="11" spans="2:7" s="16" customFormat="1" ht="63" x14ac:dyDescent="0.25">
      <c r="B11" s="13">
        <f t="shared" si="1"/>
        <v>6</v>
      </c>
      <c r="C11" s="17" t="s">
        <v>28</v>
      </c>
      <c r="D11" s="14" t="s">
        <v>59</v>
      </c>
      <c r="E11" s="28">
        <v>61533271.200000003</v>
      </c>
      <c r="F11" s="28">
        <v>48306103.5</v>
      </c>
      <c r="G11" s="15">
        <f t="shared" si="0"/>
        <v>13227167.700000003</v>
      </c>
    </row>
    <row r="12" spans="2:7" s="21" customFormat="1" ht="21" customHeight="1" x14ac:dyDescent="0.25">
      <c r="B12" s="18"/>
      <c r="C12" s="19" t="s">
        <v>29</v>
      </c>
      <c r="D12" s="19"/>
      <c r="E12" s="20">
        <f>SUM(E5:E11)</f>
        <v>196890534.60000002</v>
      </c>
      <c r="F12" s="20">
        <f>SUM(F5:F11)</f>
        <v>172865641.40000001</v>
      </c>
      <c r="G12" s="20">
        <f>SUM(G5:G11)</f>
        <v>24024893.200000007</v>
      </c>
    </row>
  </sheetData>
  <mergeCells count="4">
    <mergeCell ref="C2:G2"/>
    <mergeCell ref="C1:G1"/>
    <mergeCell ref="B6:B7"/>
    <mergeCell ref="C6:C7"/>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54" r:id="rId4" name="Control 6">
          <controlPr defaultSize="0" r:id="rId5">
            <anchor moveWithCells="1">
              <from>
                <xdr:col>4</xdr:col>
                <xdr:colOff>9525</xdr:colOff>
                <xdr:row>13</xdr:row>
                <xdr:rowOff>76200</xdr:rowOff>
              </from>
              <to>
                <xdr:col>4</xdr:col>
                <xdr:colOff>790575</xdr:colOff>
                <xdr:row>14</xdr:row>
                <xdr:rowOff>76200</xdr:rowOff>
              </to>
            </anchor>
          </controlPr>
        </control>
      </mc:Choice>
      <mc:Fallback>
        <control shapeId="2054" r:id="rId4" name="Control 6"/>
      </mc:Fallback>
    </mc:AlternateContent>
    <mc:AlternateContent xmlns:mc="http://schemas.openxmlformats.org/markup-compatibility/2006">
      <mc:Choice Requires="x14">
        <control shapeId="2053" r:id="rId6" name="Control 5">
          <controlPr defaultSize="0" r:id="rId7">
            <anchor moveWithCells="1">
              <from>
                <xdr:col>4</xdr:col>
                <xdr:colOff>9525</xdr:colOff>
                <xdr:row>13</xdr:row>
                <xdr:rowOff>76200</xdr:rowOff>
              </from>
              <to>
                <xdr:col>4</xdr:col>
                <xdr:colOff>790575</xdr:colOff>
                <xdr:row>14</xdr:row>
                <xdr:rowOff>76200</xdr:rowOff>
              </to>
            </anchor>
          </controlPr>
        </control>
      </mc:Choice>
      <mc:Fallback>
        <control shapeId="2053" r:id="rId6" name="Control 5"/>
      </mc:Fallback>
    </mc:AlternateContent>
    <mc:AlternateContent xmlns:mc="http://schemas.openxmlformats.org/markup-compatibility/2006">
      <mc:Choice Requires="x14">
        <control shapeId="2052" r:id="rId8" name="Control 4">
          <controlPr defaultSize="0" r:id="rId9">
            <anchor moveWithCells="1">
              <from>
                <xdr:col>4</xdr:col>
                <xdr:colOff>9525</xdr:colOff>
                <xdr:row>13</xdr:row>
                <xdr:rowOff>76200</xdr:rowOff>
              </from>
              <to>
                <xdr:col>4</xdr:col>
                <xdr:colOff>790575</xdr:colOff>
                <xdr:row>14</xdr:row>
                <xdr:rowOff>76200</xdr:rowOff>
              </to>
            </anchor>
          </controlPr>
        </control>
      </mc:Choice>
      <mc:Fallback>
        <control shapeId="2052" r:id="rId8" name="Control 4"/>
      </mc:Fallback>
    </mc:AlternateContent>
    <mc:AlternateContent xmlns:mc="http://schemas.openxmlformats.org/markup-compatibility/2006">
      <mc:Choice Requires="x14">
        <control shapeId="2051" r:id="rId10" name="Control 3">
          <controlPr defaultSize="0" r:id="rId11">
            <anchor moveWithCells="1">
              <from>
                <xdr:col>4</xdr:col>
                <xdr:colOff>9525</xdr:colOff>
                <xdr:row>13</xdr:row>
                <xdr:rowOff>76200</xdr:rowOff>
              </from>
              <to>
                <xdr:col>4</xdr:col>
                <xdr:colOff>790575</xdr:colOff>
                <xdr:row>14</xdr:row>
                <xdr:rowOff>76200</xdr:rowOff>
              </to>
            </anchor>
          </controlPr>
        </control>
      </mc:Choice>
      <mc:Fallback>
        <control shapeId="2051" r:id="rId10" name="Control 3"/>
      </mc:Fallback>
    </mc:AlternateContent>
    <mc:AlternateContent xmlns:mc="http://schemas.openxmlformats.org/markup-compatibility/2006">
      <mc:Choice Requires="x14">
        <control shapeId="2050" r:id="rId12" name="Control 2">
          <controlPr defaultSize="0" r:id="rId13">
            <anchor moveWithCells="1">
              <from>
                <xdr:col>4</xdr:col>
                <xdr:colOff>9525</xdr:colOff>
                <xdr:row>13</xdr:row>
                <xdr:rowOff>76200</xdr:rowOff>
              </from>
              <to>
                <xdr:col>4</xdr:col>
                <xdr:colOff>790575</xdr:colOff>
                <xdr:row>14</xdr:row>
                <xdr:rowOff>76200</xdr:rowOff>
              </to>
            </anchor>
          </controlPr>
        </control>
      </mc:Choice>
      <mc:Fallback>
        <control shapeId="2050" r:id="rId12" name="Control 2"/>
      </mc:Fallback>
    </mc:AlternateContent>
    <mc:AlternateContent xmlns:mc="http://schemas.openxmlformats.org/markup-compatibility/2006">
      <mc:Choice Requires="x14">
        <control shapeId="2049" r:id="rId14" name="Control 1">
          <controlPr defaultSize="0" r:id="rId15">
            <anchor moveWithCells="1">
              <from>
                <xdr:col>1</xdr:col>
                <xdr:colOff>152400</xdr:colOff>
                <xdr:row>13</xdr:row>
                <xdr:rowOff>76200</xdr:rowOff>
              </from>
              <to>
                <xdr:col>2</xdr:col>
                <xdr:colOff>714375</xdr:colOff>
                <xdr:row>14</xdr:row>
                <xdr:rowOff>76200</xdr:rowOff>
              </to>
            </anchor>
          </controlPr>
        </control>
      </mc:Choice>
      <mc:Fallback>
        <control shapeId="2049" r:id="rId14" name="Control 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5"/>
  <dimension ref="B1:S38"/>
  <sheetViews>
    <sheetView zoomScale="85" zoomScaleNormal="85" zoomScaleSheetLayoutView="90" workbookViewId="0">
      <selection activeCell="E15" sqref="E15"/>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0" t="s">
        <v>91</v>
      </c>
      <c r="D2" s="30"/>
      <c r="E2" s="30"/>
      <c r="F2" s="30"/>
      <c r="G2" s="30"/>
    </row>
    <row r="3" spans="2:19" ht="18.75" x14ac:dyDescent="0.25">
      <c r="C3" s="30" t="s">
        <v>0</v>
      </c>
      <c r="D3" s="30"/>
      <c r="E3" s="30"/>
      <c r="F3" s="30"/>
      <c r="G3" s="30"/>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v>9818999.8000000007</v>
      </c>
      <c r="F6" s="15">
        <v>9772381</v>
      </c>
      <c r="G6" s="15">
        <f t="shared" ref="G6:G12" si="0">E6-F6</f>
        <v>46618.800000000745</v>
      </c>
      <c r="H6" s="25"/>
      <c r="I6"/>
      <c r="J6"/>
      <c r="K6"/>
      <c r="L6"/>
      <c r="M6"/>
      <c r="N6"/>
      <c r="O6"/>
      <c r="P6" s="24"/>
      <c r="Q6" s="24"/>
      <c r="R6" s="24"/>
      <c r="S6" s="24"/>
    </row>
    <row r="7" spans="2:19" s="16" customFormat="1" ht="94.5" x14ac:dyDescent="0.25">
      <c r="B7" s="36">
        <f>+B6+1</f>
        <v>2</v>
      </c>
      <c r="C7" s="31" t="s">
        <v>12</v>
      </c>
      <c r="D7" s="14" t="s">
        <v>13</v>
      </c>
      <c r="E7" s="15">
        <v>1768445.1</v>
      </c>
      <c r="F7" s="15">
        <v>1768445.1</v>
      </c>
      <c r="G7" s="15">
        <f t="shared" si="0"/>
        <v>0</v>
      </c>
      <c r="H7" s="25"/>
      <c r="I7"/>
      <c r="J7"/>
      <c r="K7"/>
      <c r="L7"/>
      <c r="M7"/>
      <c r="N7"/>
      <c r="O7"/>
      <c r="P7" s="24"/>
      <c r="Q7" s="24"/>
      <c r="R7" s="24"/>
      <c r="S7" s="24"/>
    </row>
    <row r="8" spans="2:19" s="16" customFormat="1" ht="31.5" x14ac:dyDescent="0.25">
      <c r="B8" s="37"/>
      <c r="C8" s="32"/>
      <c r="D8" s="14" t="s">
        <v>15</v>
      </c>
      <c r="E8" s="28">
        <v>11087923.9</v>
      </c>
      <c r="F8" s="28">
        <v>3000079.1</v>
      </c>
      <c r="G8" s="15">
        <f t="shared" si="0"/>
        <v>8087844.8000000007</v>
      </c>
      <c r="H8" s="25"/>
      <c r="I8"/>
      <c r="J8"/>
      <c r="K8"/>
      <c r="L8"/>
      <c r="M8"/>
      <c r="N8"/>
      <c r="O8"/>
      <c r="P8" s="24"/>
      <c r="Q8" s="24"/>
      <c r="R8" s="24"/>
      <c r="S8" s="24"/>
    </row>
    <row r="9" spans="2:19" s="16" customFormat="1" ht="31.5" x14ac:dyDescent="0.25">
      <c r="B9" s="13">
        <f>+B7+1</f>
        <v>3</v>
      </c>
      <c r="C9" s="17" t="s">
        <v>14</v>
      </c>
      <c r="D9" s="14" t="s">
        <v>15</v>
      </c>
      <c r="E9" s="28">
        <v>39476684.200000003</v>
      </c>
      <c r="F9" s="28">
        <v>39476684.200000003</v>
      </c>
      <c r="G9" s="15">
        <f t="shared" si="0"/>
        <v>0</v>
      </c>
      <c r="I9"/>
      <c r="J9"/>
      <c r="K9"/>
      <c r="L9"/>
      <c r="M9"/>
      <c r="N9"/>
      <c r="O9"/>
      <c r="P9" s="24"/>
      <c r="Q9" s="24"/>
      <c r="R9" s="24"/>
      <c r="S9" s="24"/>
    </row>
    <row r="10" spans="2:19" s="16" customFormat="1" ht="31.5" x14ac:dyDescent="0.25">
      <c r="B10" s="13">
        <f t="shared" ref="B10:B12" si="1">+B9+1</f>
        <v>4</v>
      </c>
      <c r="C10" s="17" t="s">
        <v>16</v>
      </c>
      <c r="D10" s="14" t="s">
        <v>86</v>
      </c>
      <c r="E10" s="28">
        <v>30276561.199999999</v>
      </c>
      <c r="F10" s="28">
        <v>27913297.600000001</v>
      </c>
      <c r="G10" s="15">
        <f t="shared" si="0"/>
        <v>2363263.5999999978</v>
      </c>
      <c r="I10"/>
      <c r="J10"/>
      <c r="K10"/>
      <c r="L10"/>
      <c r="M10"/>
      <c r="N10"/>
      <c r="O10"/>
      <c r="P10" s="24"/>
      <c r="Q10" s="24"/>
      <c r="R10" s="24"/>
      <c r="S10" s="24"/>
    </row>
    <row r="11" spans="2:19" s="16" customFormat="1" ht="15.75" x14ac:dyDescent="0.25">
      <c r="B11" s="13">
        <f t="shared" si="1"/>
        <v>5</v>
      </c>
      <c r="C11" s="17" t="s">
        <v>19</v>
      </c>
      <c r="D11" s="14" t="s">
        <v>20</v>
      </c>
      <c r="E11" s="28">
        <v>42928649.200000003</v>
      </c>
      <c r="F11" s="28">
        <v>42628650.899999999</v>
      </c>
      <c r="G11" s="15">
        <f t="shared" si="0"/>
        <v>299998.30000000447</v>
      </c>
      <c r="I11"/>
      <c r="J11"/>
      <c r="K11"/>
      <c r="L11"/>
      <c r="M11"/>
      <c r="N11"/>
      <c r="O11"/>
      <c r="P11" s="24"/>
      <c r="Q11" s="24"/>
      <c r="R11" s="24"/>
      <c r="S11" s="24"/>
    </row>
    <row r="12" spans="2:19" s="16" customFormat="1" ht="47.25" x14ac:dyDescent="0.25">
      <c r="B12" s="13">
        <f t="shared" si="1"/>
        <v>6</v>
      </c>
      <c r="C12" s="17" t="s">
        <v>21</v>
      </c>
      <c r="D12" s="14" t="s">
        <v>22</v>
      </c>
      <c r="E12" s="28">
        <v>61533271.200000003</v>
      </c>
      <c r="F12" s="28">
        <v>48306103.5</v>
      </c>
      <c r="G12" s="15">
        <f t="shared" si="0"/>
        <v>13227167.700000003</v>
      </c>
      <c r="I12"/>
      <c r="J12"/>
      <c r="K12"/>
      <c r="L12"/>
      <c r="M12"/>
      <c r="N12"/>
      <c r="O12"/>
      <c r="P12" s="24"/>
      <c r="Q12" s="24"/>
      <c r="R12" s="24"/>
      <c r="S12" s="24"/>
    </row>
    <row r="13" spans="2:19" s="21" customFormat="1" ht="21" customHeight="1" x14ac:dyDescent="0.25">
      <c r="B13" s="18"/>
      <c r="C13" s="19" t="s">
        <v>23</v>
      </c>
      <c r="D13" s="19"/>
      <c r="E13" s="20">
        <f>SUM(E6:E12)</f>
        <v>196890534.60000002</v>
      </c>
      <c r="F13" s="20">
        <f>SUM(F6:F12)</f>
        <v>172865641.40000001</v>
      </c>
      <c r="G13" s="20">
        <f t="shared" ref="G13" si="2">E13-F13</f>
        <v>24024893.200000018</v>
      </c>
      <c r="J13" s="23"/>
      <c r="N13"/>
    </row>
    <row r="14" spans="2:19" x14ac:dyDescent="0.25">
      <c r="N14"/>
    </row>
    <row r="15" spans="2:19" x14ac:dyDescent="0.25">
      <c r="N15"/>
    </row>
    <row r="16" spans="2:19" x14ac:dyDescent="0.25">
      <c r="D16"/>
      <c r="E16"/>
      <c r="F16"/>
      <c r="G16"/>
      <c r="H16"/>
      <c r="I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sheetData>
  <mergeCells count="4">
    <mergeCell ref="C2:G2"/>
    <mergeCell ref="C3:G3"/>
    <mergeCell ref="C7:C8"/>
    <mergeCell ref="B7:B8"/>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30" r:id="rId4" name="Control 6">
          <controlPr defaultSize="0" r:id="rId5">
            <anchor moveWithCells="1">
              <from>
                <xdr:col>4</xdr:col>
                <xdr:colOff>9525</xdr:colOff>
                <xdr:row>12</xdr:row>
                <xdr:rowOff>66675</xdr:rowOff>
              </from>
              <to>
                <xdr:col>4</xdr:col>
                <xdr:colOff>790575</xdr:colOff>
                <xdr:row>12</xdr:row>
                <xdr:rowOff>257175</xdr:rowOff>
              </to>
            </anchor>
          </controlPr>
        </control>
      </mc:Choice>
      <mc:Fallback>
        <control shapeId="1030" r:id="rId4" name="Control 6"/>
      </mc:Fallback>
    </mc:AlternateContent>
    <mc:AlternateContent xmlns:mc="http://schemas.openxmlformats.org/markup-compatibility/2006">
      <mc:Choice Requires="x14">
        <control shapeId="1029" r:id="rId6" name="Control 5">
          <controlPr defaultSize="0" r:id="rId7">
            <anchor moveWithCells="1">
              <from>
                <xdr:col>4</xdr:col>
                <xdr:colOff>9525</xdr:colOff>
                <xdr:row>12</xdr:row>
                <xdr:rowOff>66675</xdr:rowOff>
              </from>
              <to>
                <xdr:col>4</xdr:col>
                <xdr:colOff>790575</xdr:colOff>
                <xdr:row>12</xdr:row>
                <xdr:rowOff>257175</xdr:rowOff>
              </to>
            </anchor>
          </controlPr>
        </control>
      </mc:Choice>
      <mc:Fallback>
        <control shapeId="1029" r:id="rId6" name="Control 5"/>
      </mc:Fallback>
    </mc:AlternateContent>
    <mc:AlternateContent xmlns:mc="http://schemas.openxmlformats.org/markup-compatibility/2006">
      <mc:Choice Requires="x14">
        <control shapeId="1028" r:id="rId8" name="Control 4">
          <controlPr defaultSize="0" r:id="rId9">
            <anchor moveWithCells="1">
              <from>
                <xdr:col>4</xdr:col>
                <xdr:colOff>9525</xdr:colOff>
                <xdr:row>12</xdr:row>
                <xdr:rowOff>66675</xdr:rowOff>
              </from>
              <to>
                <xdr:col>4</xdr:col>
                <xdr:colOff>790575</xdr:colOff>
                <xdr:row>12</xdr:row>
                <xdr:rowOff>257175</xdr:rowOff>
              </to>
            </anchor>
          </controlPr>
        </control>
      </mc:Choice>
      <mc:Fallback>
        <control shapeId="1028" r:id="rId8" name="Control 4"/>
      </mc:Fallback>
    </mc:AlternateContent>
    <mc:AlternateContent xmlns:mc="http://schemas.openxmlformats.org/markup-compatibility/2006">
      <mc:Choice Requires="x14">
        <control shapeId="1027" r:id="rId10" name="Control 3">
          <controlPr defaultSize="0" r:id="rId11">
            <anchor moveWithCells="1">
              <from>
                <xdr:col>4</xdr:col>
                <xdr:colOff>9525</xdr:colOff>
                <xdr:row>12</xdr:row>
                <xdr:rowOff>66675</xdr:rowOff>
              </from>
              <to>
                <xdr:col>4</xdr:col>
                <xdr:colOff>790575</xdr:colOff>
                <xdr:row>12</xdr:row>
                <xdr:rowOff>257175</xdr:rowOff>
              </to>
            </anchor>
          </controlPr>
        </control>
      </mc:Choice>
      <mc:Fallback>
        <control shapeId="1027" r:id="rId10" name="Control 3"/>
      </mc:Fallback>
    </mc:AlternateContent>
    <mc:AlternateContent xmlns:mc="http://schemas.openxmlformats.org/markup-compatibility/2006">
      <mc:Choice Requires="x14">
        <control shapeId="1026" r:id="rId12" name="Control 2">
          <controlPr defaultSize="0" r:id="rId13">
            <anchor moveWithCells="1">
              <from>
                <xdr:col>4</xdr:col>
                <xdr:colOff>9525</xdr:colOff>
                <xdr:row>12</xdr:row>
                <xdr:rowOff>66675</xdr:rowOff>
              </from>
              <to>
                <xdr:col>4</xdr:col>
                <xdr:colOff>790575</xdr:colOff>
                <xdr:row>12</xdr:row>
                <xdr:rowOff>257175</xdr:rowOff>
              </to>
            </anchor>
          </controlPr>
        </control>
      </mc:Choice>
      <mc:Fallback>
        <control shapeId="1026" r:id="rId12" name="Control 2"/>
      </mc:Fallback>
    </mc:AlternateContent>
    <mc:AlternateContent xmlns:mc="http://schemas.openxmlformats.org/markup-compatibility/2006">
      <mc:Choice Requires="x14">
        <control shapeId="1025" r:id="rId14" name="Control 1">
          <controlPr defaultSize="0" r:id="rId15">
            <anchor moveWithCells="1">
              <from>
                <xdr:col>2</xdr:col>
                <xdr:colOff>0</xdr:colOff>
                <xdr:row>12</xdr:row>
                <xdr:rowOff>66675</xdr:rowOff>
              </from>
              <to>
                <xdr:col>2</xdr:col>
                <xdr:colOff>771525</xdr:colOff>
                <xdr:row>12</xdr:row>
                <xdr:rowOff>257175</xdr:rowOff>
              </to>
            </anchor>
          </controlPr>
        </control>
      </mc:Choice>
      <mc:Fallback>
        <control shapeId="1025" r:id="rId14" name="Control 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28"/>
  <dimension ref="B1:G18"/>
  <sheetViews>
    <sheetView zoomScale="85" zoomScaleNormal="85" zoomScaleSheetLayoutView="90" workbookViewId="0">
      <selection activeCell="D26" sqref="D2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30" t="s">
        <v>92</v>
      </c>
      <c r="D2" s="30"/>
      <c r="E2" s="30"/>
      <c r="F2" s="30"/>
      <c r="G2" s="30"/>
    </row>
    <row r="3" spans="2:7" ht="21" customHeight="1" x14ac:dyDescent="0.2">
      <c r="G3" s="6" t="s">
        <v>61</v>
      </c>
    </row>
    <row r="4" spans="2:7" s="12" customFormat="1" ht="28.5" x14ac:dyDescent="0.25">
      <c r="B4" s="7" t="s">
        <v>2</v>
      </c>
      <c r="C4" s="7" t="s">
        <v>62</v>
      </c>
      <c r="D4" s="22" t="s">
        <v>63</v>
      </c>
      <c r="E4" s="9" t="s">
        <v>64</v>
      </c>
      <c r="F4" s="10" t="s">
        <v>65</v>
      </c>
      <c r="G4" s="11" t="s">
        <v>66</v>
      </c>
    </row>
    <row r="5" spans="2:7" s="16" customFormat="1" ht="15.75" x14ac:dyDescent="0.25">
      <c r="B5" s="13">
        <v>1</v>
      </c>
      <c r="C5" s="17" t="s">
        <v>67</v>
      </c>
      <c r="D5" s="14" t="s">
        <v>68</v>
      </c>
      <c r="E5" s="15">
        <v>9818999.8000000007</v>
      </c>
      <c r="F5" s="15">
        <v>9772381</v>
      </c>
      <c r="G5" s="15">
        <f t="shared" ref="G5:G11" si="0">E5-F5</f>
        <v>46618.800000000745</v>
      </c>
    </row>
    <row r="6" spans="2:7" s="16" customFormat="1" ht="94.5" x14ac:dyDescent="0.25">
      <c r="B6" s="36">
        <f>+B5+1</f>
        <v>2</v>
      </c>
      <c r="C6" s="31" t="s">
        <v>69</v>
      </c>
      <c r="D6" s="14" t="s">
        <v>70</v>
      </c>
      <c r="E6" s="15">
        <v>1768445.1</v>
      </c>
      <c r="F6" s="15">
        <v>1768445.1</v>
      </c>
      <c r="G6" s="15">
        <f t="shared" si="0"/>
        <v>0</v>
      </c>
    </row>
    <row r="7" spans="2:7" s="16" customFormat="1" ht="15.75" x14ac:dyDescent="0.25">
      <c r="B7" s="37"/>
      <c r="C7" s="32"/>
      <c r="D7" s="14" t="s">
        <v>72</v>
      </c>
      <c r="E7" s="28">
        <v>11087923.9</v>
      </c>
      <c r="F7" s="28">
        <v>3000079.1</v>
      </c>
      <c r="G7" s="15">
        <f t="shared" si="0"/>
        <v>8087844.8000000007</v>
      </c>
    </row>
    <row r="8" spans="2:7" s="16" customFormat="1" ht="15.75" x14ac:dyDescent="0.25">
      <c r="B8" s="13">
        <f>+B6+1</f>
        <v>3</v>
      </c>
      <c r="C8" s="17" t="s">
        <v>71</v>
      </c>
      <c r="D8" s="14" t="s">
        <v>72</v>
      </c>
      <c r="E8" s="28">
        <v>39476684.200000003</v>
      </c>
      <c r="F8" s="28">
        <v>39476684.200000003</v>
      </c>
      <c r="G8" s="15">
        <f t="shared" si="0"/>
        <v>0</v>
      </c>
    </row>
    <row r="9" spans="2:7" s="16" customFormat="1" ht="55.5" customHeight="1" x14ac:dyDescent="0.25">
      <c r="B9" s="13">
        <f t="shared" ref="B9:B11" si="1">+B8+1</f>
        <v>4</v>
      </c>
      <c r="C9" s="17" t="s">
        <v>73</v>
      </c>
      <c r="D9" s="14" t="s">
        <v>88</v>
      </c>
      <c r="E9" s="28">
        <v>30276561.199999999</v>
      </c>
      <c r="F9" s="28">
        <v>27913297.600000001</v>
      </c>
      <c r="G9" s="15">
        <f t="shared" si="0"/>
        <v>2363263.5999999978</v>
      </c>
    </row>
    <row r="10" spans="2:7" s="16" customFormat="1" ht="15.75" x14ac:dyDescent="0.25">
      <c r="B10" s="13">
        <f t="shared" si="1"/>
        <v>5</v>
      </c>
      <c r="C10" s="17" t="s">
        <v>74</v>
      </c>
      <c r="D10" s="14" t="s">
        <v>75</v>
      </c>
      <c r="E10" s="28">
        <v>42928649.200000003</v>
      </c>
      <c r="F10" s="28">
        <v>42628650.899999999</v>
      </c>
      <c r="G10" s="15">
        <f t="shared" si="0"/>
        <v>299998.30000000447</v>
      </c>
    </row>
    <row r="11" spans="2:7" s="16" customFormat="1" ht="47.25" x14ac:dyDescent="0.25">
      <c r="B11" s="13">
        <f t="shared" si="1"/>
        <v>6</v>
      </c>
      <c r="C11" s="17" t="s">
        <v>76</v>
      </c>
      <c r="D11" s="14" t="s">
        <v>77</v>
      </c>
      <c r="E11" s="28">
        <v>61533271.200000003</v>
      </c>
      <c r="F11" s="28">
        <v>48306103.5</v>
      </c>
      <c r="G11" s="15">
        <f t="shared" si="0"/>
        <v>13227167.700000003</v>
      </c>
    </row>
    <row r="12" spans="2:7" s="21" customFormat="1" ht="15.75" x14ac:dyDescent="0.25">
      <c r="B12" s="18"/>
      <c r="C12" s="19" t="s">
        <v>78</v>
      </c>
      <c r="D12" s="19"/>
      <c r="E12" s="20">
        <f>SUM(E5:E11)</f>
        <v>196890534.60000002</v>
      </c>
      <c r="F12" s="20">
        <f>SUM(F5:F11)</f>
        <v>172865641.40000001</v>
      </c>
      <c r="G12" s="20">
        <f>SUM(G5:G11)</f>
        <v>24024893.200000007</v>
      </c>
    </row>
    <row r="18" spans="5:5" x14ac:dyDescent="0.25">
      <c r="E18" s="29"/>
    </row>
  </sheetData>
  <mergeCells count="3">
    <mergeCell ref="C2:G2"/>
    <mergeCell ref="C6:C7"/>
    <mergeCell ref="B6:B7"/>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1" r:id="rId4" name="Control 1">
          <controlPr defaultSize="0" r:id="rId5">
            <anchor moveWithCells="1">
              <from>
                <xdr:col>2</xdr:col>
                <xdr:colOff>0</xdr:colOff>
                <xdr:row>11</xdr:row>
                <xdr:rowOff>9525</xdr:rowOff>
              </from>
              <to>
                <xdr:col>2</xdr:col>
                <xdr:colOff>771525</xdr:colOff>
                <xdr:row>12</xdr:row>
                <xdr:rowOff>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4</xdr:col>
                <xdr:colOff>9525</xdr:colOff>
                <xdr:row>11</xdr:row>
                <xdr:rowOff>9525</xdr:rowOff>
              </from>
              <to>
                <xdr:col>4</xdr:col>
                <xdr:colOff>790575</xdr:colOff>
                <xdr:row>12</xdr:row>
                <xdr:rowOff>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4</xdr:col>
                <xdr:colOff>9525</xdr:colOff>
                <xdr:row>11</xdr:row>
                <xdr:rowOff>9525</xdr:rowOff>
              </from>
              <to>
                <xdr:col>4</xdr:col>
                <xdr:colOff>790575</xdr:colOff>
                <xdr:row>12</xdr:row>
                <xdr:rowOff>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4</xdr:col>
                <xdr:colOff>9525</xdr:colOff>
                <xdr:row>11</xdr:row>
                <xdr:rowOff>9525</xdr:rowOff>
              </from>
              <to>
                <xdr:col>4</xdr:col>
                <xdr:colOff>790575</xdr:colOff>
                <xdr:row>12</xdr:row>
                <xdr:rowOff>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4</xdr:col>
                <xdr:colOff>9525</xdr:colOff>
                <xdr:row>11</xdr:row>
                <xdr:rowOff>9525</xdr:rowOff>
              </from>
              <to>
                <xdr:col>4</xdr:col>
                <xdr:colOff>790575</xdr:colOff>
                <xdr:row>12</xdr:row>
                <xdr:rowOff>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4</xdr:col>
                <xdr:colOff>9525</xdr:colOff>
                <xdr:row>11</xdr:row>
                <xdr:rowOff>9525</xdr:rowOff>
              </from>
              <to>
                <xdr:col>4</xdr:col>
                <xdr:colOff>790575</xdr:colOff>
                <xdr:row>12</xdr:row>
                <xdr:rowOff>0</xdr:rowOff>
              </to>
            </anchor>
          </controlPr>
        </control>
      </mc:Choice>
      <mc:Fallback>
        <control shapeId="5126" r:id="rId14" name="Control 6"/>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CE8D-C13C-4B45-B23F-70D3606A8B29}">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0" t="s">
        <v>82</v>
      </c>
      <c r="D2" s="30"/>
      <c r="E2" s="30"/>
      <c r="F2" s="30"/>
      <c r="G2" s="30"/>
    </row>
    <row r="3" spans="2:19" ht="18.75" x14ac:dyDescent="0.25">
      <c r="C3" s="30" t="s">
        <v>0</v>
      </c>
      <c r="D3" s="30"/>
      <c r="E3" s="30"/>
      <c r="F3" s="30"/>
      <c r="G3" s="30"/>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81</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79</v>
      </c>
      <c r="D14" s="14" t="s">
        <v>80</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83</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2024_Крилча</vt:lpstr>
      <vt:lpstr>2024_Русский</vt:lpstr>
      <vt:lpstr>2024_Lotincha</vt:lpstr>
      <vt:lpstr>2024_English</vt:lpstr>
      <vt:lpstr>9 oylik</vt:lpstr>
      <vt:lpstr>'2024_English'!Заголовки_для_печати</vt:lpstr>
      <vt:lpstr>'2024_Lotincha'!Заголовки_для_печати</vt:lpstr>
      <vt:lpstr>'2024_Крилча'!Заголовки_для_печати</vt:lpstr>
      <vt:lpstr>'2024_Русский'!Заголовки_для_печати</vt:lpstr>
      <vt:lpstr>'2024_English'!Область_печати</vt:lpstr>
      <vt:lpstr>'2024_Lotincha'!Область_печати</vt:lpstr>
      <vt:lpstr>'2024_Крилча'!Область_печати</vt:lpstr>
      <vt:lpstr>'2024_Русский'!Область_печати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Farrux Mirjalilov</cp:lastModifiedBy>
  <cp:lastPrinted>2024-10-07T05:25:15Z</cp:lastPrinted>
  <dcterms:created xsi:type="dcterms:W3CDTF">2023-01-27T05:22:41Z</dcterms:created>
  <dcterms:modified xsi:type="dcterms:W3CDTF">2025-01-08T04:52:14Z</dcterms:modified>
</cp:coreProperties>
</file>